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<sst xmlns="http://schemas.openxmlformats.org/spreadsheetml/2006/main" count="55" uniqueCount="53">
  <si>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</si>
  <si>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</si>
  <si>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</si>
  <si>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</si>
  <si>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</si>
  <si>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</si>
  <si>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</si>
  <si>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</si>
  <si>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</si>
  <si>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</si>
  <si>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</si>
  <si>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</si>
  <si>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</si>
  <si>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</si>
  <si>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</si>
  <si>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</si>
  <si>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</si>
  <si>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</si>
  <si>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</si>
  <si>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</si>
  <si>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</si>
  <si>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</si>
  <si>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</si>
  <si>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</si>
  <si>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</si>
  <si>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</si>
  <si>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</si>
  <si>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</si>
  <si>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</si>
  <si>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</si>
  <si>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</si>
  <si>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</si>
  <si>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</si>
  <si>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</si>
  <si>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</si>
  <si>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</si>
  <si>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</si>
  <si>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</si>
  <si>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</si>
  <si>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District Court -- Case Filings</t>
  </si>
  <si>
    <t>estimated</t>
  </si>
  <si>
    <t xml:space="preserve">total judges </t>
  </si>
  <si>
    <t>Kžm</t>
  </si>
  <si>
    <t xml:space="preserve">Ž </t>
  </si>
  <si>
    <t>RF</t>
  </si>
  <si>
    <t>Pžp</t>
  </si>
  <si>
    <t>Doboj</t>
  </si>
  <si>
    <t>Stari K</t>
  </si>
  <si>
    <t>Kzz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</si>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</sst>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workbookViewId="0" topLeftCell="A32">
      <selection activeCell="L52" sqref="A50:L5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46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39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40</v>
      </c>
      <c r="K5" s="6"/>
      <c r="L5" s="8" t="s">
        <v>41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55</v>
      </c>
      <c r="C8" s="13">
        <v>76</v>
      </c>
      <c r="D8" s="13">
        <v>89</v>
      </c>
      <c r="E8" s="13">
        <v>34</v>
      </c>
      <c r="F8" s="13">
        <v>6</v>
      </c>
      <c r="G8" s="13">
        <f aca="true" t="shared" si="0" ref="G8:G44">PRODUCT(F8,2)</f>
        <v>12</v>
      </c>
      <c r="H8" s="13">
        <f aca="true" t="shared" si="1" ref="H8:H41">AVERAGE(B8,C8,D8,E8,G8)</f>
        <v>53.2</v>
      </c>
      <c r="I8" s="13">
        <f aca="true" t="shared" si="2" ref="I8:I41">AVERAGE(E8,G8)</f>
        <v>23</v>
      </c>
      <c r="J8" s="13">
        <v>66</v>
      </c>
      <c r="K8" s="13">
        <f>POWER(J8,-1)</f>
        <v>0.015151515151515152</v>
      </c>
      <c r="L8" s="16">
        <f>PRODUCT(I8,K8)</f>
        <v>0.3484848484848485</v>
      </c>
      <c r="M8" s="3"/>
      <c r="N8" s="3"/>
      <c r="O8" s="3"/>
    </row>
    <row r="9" spans="1:15" ht="12.75">
      <c r="A9" s="1" t="s">
        <v>10</v>
      </c>
      <c r="B9" s="13">
        <v>49</v>
      </c>
      <c r="C9" s="13">
        <v>61</v>
      </c>
      <c r="D9" s="13">
        <v>58</v>
      </c>
      <c r="E9" s="13">
        <v>19</v>
      </c>
      <c r="F9" s="13">
        <v>5</v>
      </c>
      <c r="G9" s="13">
        <f t="shared" si="0"/>
        <v>10</v>
      </c>
      <c r="H9" s="13">
        <f t="shared" si="1"/>
        <v>39.4</v>
      </c>
      <c r="I9" s="13">
        <f t="shared" si="2"/>
        <v>14.5</v>
      </c>
      <c r="J9" s="13">
        <v>800</v>
      </c>
      <c r="K9" s="13">
        <f>POWER(J9,-1)</f>
        <v>0.00125</v>
      </c>
      <c r="L9" s="16">
        <f>PRODUCT(I9,K9)</f>
        <v>0.018125</v>
      </c>
      <c r="M9" s="3"/>
      <c r="N9" s="3"/>
      <c r="O9" s="3"/>
    </row>
    <row r="10" spans="1:15" ht="12.75">
      <c r="A10" s="1" t="s">
        <v>11</v>
      </c>
      <c r="B10" s="13">
        <v>0</v>
      </c>
      <c r="C10" s="13">
        <v>1</v>
      </c>
      <c r="D10" s="13">
        <v>0</v>
      </c>
      <c r="E10" s="13">
        <v>1</v>
      </c>
      <c r="F10" s="13">
        <v>0</v>
      </c>
      <c r="G10" s="13">
        <f t="shared" si="0"/>
        <v>0</v>
      </c>
      <c r="H10" s="13">
        <f t="shared" si="1"/>
        <v>0.4</v>
      </c>
      <c r="I10" s="13">
        <f t="shared" si="2"/>
        <v>0.5</v>
      </c>
      <c r="J10" s="13">
        <v>66</v>
      </c>
      <c r="K10" s="13">
        <f>POWER(J10,-1)</f>
        <v>0.015151515151515152</v>
      </c>
      <c r="L10" s="16">
        <f>PRODUCT(I10,K10)</f>
        <v>0.007575757575757576</v>
      </c>
      <c r="M10" s="3"/>
      <c r="N10" s="3"/>
      <c r="O10" s="3"/>
    </row>
    <row r="11" spans="1:15" ht="12.75">
      <c r="A11" s="1" t="s">
        <v>12</v>
      </c>
      <c r="B11" s="13">
        <v>12</v>
      </c>
      <c r="C11" s="13">
        <v>6</v>
      </c>
      <c r="D11" s="13">
        <v>7</v>
      </c>
      <c r="E11" s="13">
        <v>5</v>
      </c>
      <c r="F11" s="13">
        <v>3</v>
      </c>
      <c r="G11" s="13">
        <f t="shared" si="0"/>
        <v>6</v>
      </c>
      <c r="H11" s="13">
        <f t="shared" si="1"/>
        <v>7.2</v>
      </c>
      <c r="I11" s="13">
        <f t="shared" si="2"/>
        <v>5.5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28</v>
      </c>
      <c r="C12" s="13">
        <v>37</v>
      </c>
      <c r="D12" s="13">
        <v>38</v>
      </c>
      <c r="E12" s="13">
        <v>46</v>
      </c>
      <c r="F12" s="13">
        <v>26</v>
      </c>
      <c r="G12" s="13">
        <f t="shared" si="0"/>
        <v>52</v>
      </c>
      <c r="H12" s="13">
        <f t="shared" si="1"/>
        <v>40.2</v>
      </c>
      <c r="I12" s="13">
        <f t="shared" si="2"/>
        <v>49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48</v>
      </c>
      <c r="C13" s="13">
        <v>45</v>
      </c>
      <c r="D13" s="13">
        <v>74</v>
      </c>
      <c r="E13" s="13">
        <v>42</v>
      </c>
      <c r="F13" s="13">
        <v>31</v>
      </c>
      <c r="G13" s="13">
        <f t="shared" si="0"/>
        <v>62</v>
      </c>
      <c r="H13" s="13">
        <f t="shared" si="1"/>
        <v>54.2</v>
      </c>
      <c r="I13" s="13">
        <f t="shared" si="2"/>
        <v>52</v>
      </c>
      <c r="J13" s="13">
        <v>660</v>
      </c>
      <c r="K13" s="13">
        <f>POWER(J13,-1)</f>
        <v>0.0015151515151515152</v>
      </c>
      <c r="L13" s="16">
        <f>PRODUCT(I13,K13)</f>
        <v>0.07878787878787878</v>
      </c>
      <c r="M13" s="3"/>
      <c r="N13" s="3"/>
      <c r="O13" s="3"/>
    </row>
    <row r="14" spans="1:15" ht="12.75">
      <c r="A14" s="1" t="s">
        <v>15</v>
      </c>
      <c r="B14" s="13">
        <v>3</v>
      </c>
      <c r="C14" s="13">
        <v>13</v>
      </c>
      <c r="D14" s="13">
        <v>9</v>
      </c>
      <c r="E14" s="13">
        <v>34</v>
      </c>
      <c r="F14" s="13">
        <v>12</v>
      </c>
      <c r="G14" s="13">
        <f t="shared" si="0"/>
        <v>24</v>
      </c>
      <c r="H14" s="13">
        <f t="shared" si="1"/>
        <v>16.6</v>
      </c>
      <c r="I14" s="13">
        <f t="shared" si="2"/>
        <v>29</v>
      </c>
      <c r="J14" s="13">
        <v>700</v>
      </c>
      <c r="K14" s="13">
        <f>POWER(J14,-1)</f>
        <v>0.0014285714285714286</v>
      </c>
      <c r="L14" s="16">
        <f>PRODUCT(I14,K14)</f>
        <v>0.041428571428571426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>
        <v>0</v>
      </c>
      <c r="C16" s="13">
        <v>2</v>
      </c>
      <c r="D16" s="13">
        <v>2</v>
      </c>
      <c r="E16" s="13">
        <v>4</v>
      </c>
      <c r="F16" s="13">
        <v>2</v>
      </c>
      <c r="G16" s="13">
        <f t="shared" si="0"/>
        <v>4</v>
      </c>
      <c r="H16" s="13">
        <f t="shared" si="1"/>
        <v>2.4</v>
      </c>
      <c r="I16" s="13">
        <f t="shared" si="2"/>
        <v>4</v>
      </c>
      <c r="J16" s="13">
        <v>300</v>
      </c>
      <c r="K16" s="13">
        <f aca="true" t="shared" si="3" ref="K16:K28">POWER(J16,-1)</f>
        <v>0.0033333333333333335</v>
      </c>
      <c r="L16" s="16">
        <f>PRODUCT(I16,K16)</f>
        <v>0.013333333333333334</v>
      </c>
      <c r="M16" s="3"/>
      <c r="N16" s="3"/>
      <c r="O16" s="3"/>
    </row>
    <row r="17" spans="1:15" ht="12.75">
      <c r="A17" s="1" t="s">
        <v>18</v>
      </c>
      <c r="B17" s="13"/>
      <c r="C17" s="13"/>
      <c r="D17" s="13"/>
      <c r="E17" s="13"/>
      <c r="F17" s="13">
        <v>0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v>300</v>
      </c>
      <c r="K17" s="13">
        <f t="shared" si="3"/>
        <v>0.0033333333333333335</v>
      </c>
      <c r="L17" s="16">
        <f>PRODUCT(I17,K17)</f>
        <v>0</v>
      </c>
      <c r="M17" s="3"/>
      <c r="N17" s="3"/>
      <c r="O17" s="3"/>
    </row>
    <row r="18" spans="1:15" ht="12.75">
      <c r="A18" s="1" t="s">
        <v>19</v>
      </c>
      <c r="B18" s="13">
        <v>35</v>
      </c>
      <c r="C18" s="13">
        <v>59</v>
      </c>
      <c r="D18" s="13">
        <v>54</v>
      </c>
      <c r="E18" s="13">
        <v>59</v>
      </c>
      <c r="F18" s="13">
        <v>13</v>
      </c>
      <c r="G18" s="13">
        <f t="shared" si="0"/>
        <v>26</v>
      </c>
      <c r="H18" s="13">
        <f t="shared" si="1"/>
        <v>46.6</v>
      </c>
      <c r="I18" s="13">
        <f t="shared" si="2"/>
        <v>42.5</v>
      </c>
      <c r="J18" s="13">
        <v>300</v>
      </c>
      <c r="K18" s="13">
        <f t="shared" si="3"/>
        <v>0.0033333333333333335</v>
      </c>
      <c r="L18" s="16">
        <f>PRODUCT(I18,K18)</f>
        <v>0.14166666666666666</v>
      </c>
      <c r="M18" s="3"/>
      <c r="N18" s="3"/>
      <c r="O18" s="3"/>
    </row>
    <row r="19" spans="1:15" ht="12.75">
      <c r="A19" s="1" t="s">
        <v>38</v>
      </c>
      <c r="B19" s="13"/>
      <c r="C19" s="13"/>
      <c r="D19" s="13"/>
      <c r="E19" s="13"/>
      <c r="F19" s="13">
        <v>0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243</v>
      </c>
      <c r="C20" s="13">
        <v>218</v>
      </c>
      <c r="D20" s="13">
        <v>192</v>
      </c>
      <c r="E20" s="13">
        <v>200</v>
      </c>
      <c r="F20" s="13">
        <v>129</v>
      </c>
      <c r="G20" s="13">
        <f t="shared" si="0"/>
        <v>258</v>
      </c>
      <c r="H20" s="13">
        <f t="shared" si="1"/>
        <v>222.2</v>
      </c>
      <c r="I20" s="13">
        <f t="shared" si="2"/>
        <v>229</v>
      </c>
      <c r="J20" s="13">
        <v>165</v>
      </c>
      <c r="K20" s="13">
        <f t="shared" si="3"/>
        <v>0.006060606060606061</v>
      </c>
      <c r="L20" s="16">
        <f>PRODUCT(I20,K20)</f>
        <v>1.387878787878788</v>
      </c>
      <c r="M20" s="3"/>
      <c r="N20" s="3"/>
      <c r="O20" s="3"/>
    </row>
    <row r="21" spans="1:15" ht="12.75">
      <c r="A21" s="1" t="s">
        <v>21</v>
      </c>
      <c r="B21" s="13">
        <v>290</v>
      </c>
      <c r="C21" s="13">
        <v>292</v>
      </c>
      <c r="D21" s="13">
        <v>295</v>
      </c>
      <c r="E21" s="13">
        <v>480</v>
      </c>
      <c r="F21" s="13">
        <v>410</v>
      </c>
      <c r="G21" s="13">
        <f t="shared" si="0"/>
        <v>820</v>
      </c>
      <c r="H21" s="13">
        <f t="shared" si="1"/>
        <v>435.4</v>
      </c>
      <c r="I21" s="13">
        <f t="shared" si="2"/>
        <v>650</v>
      </c>
      <c r="J21" s="13">
        <v>200</v>
      </c>
      <c r="K21" s="13">
        <f t="shared" si="3"/>
        <v>0.005</v>
      </c>
      <c r="L21" s="16">
        <f>PRODUCT(I21,K21)</f>
        <v>3.25</v>
      </c>
      <c r="M21" s="3"/>
      <c r="N21" s="3"/>
      <c r="O21" s="3"/>
    </row>
    <row r="22" spans="1:15" ht="12.75">
      <c r="A22" s="1" t="s">
        <v>22</v>
      </c>
      <c r="B22" s="13">
        <v>29</v>
      </c>
      <c r="C22" s="13">
        <v>27</v>
      </c>
      <c r="D22" s="13">
        <v>76</v>
      </c>
      <c r="E22" s="13">
        <v>82</v>
      </c>
      <c r="F22" s="13">
        <v>54</v>
      </c>
      <c r="G22" s="13">
        <f t="shared" si="0"/>
        <v>108</v>
      </c>
      <c r="H22" s="13">
        <f t="shared" si="1"/>
        <v>64.4</v>
      </c>
      <c r="I22" s="13">
        <f t="shared" si="2"/>
        <v>95</v>
      </c>
      <c r="J22" s="13">
        <v>200</v>
      </c>
      <c r="K22" s="13">
        <f t="shared" si="3"/>
        <v>0.005</v>
      </c>
      <c r="L22" s="16">
        <f>PRODUCT(I22,K22)</f>
        <v>0.47500000000000003</v>
      </c>
      <c r="M22" s="3"/>
      <c r="N22" s="3"/>
      <c r="O22" s="3"/>
    </row>
    <row r="23" spans="1:15" ht="12.75">
      <c r="A23" s="1" t="s">
        <v>23</v>
      </c>
      <c r="B23" s="13"/>
      <c r="C23" s="13"/>
      <c r="D23" s="13"/>
      <c r="E23" s="13"/>
      <c r="F23" s="13">
        <v>0</v>
      </c>
      <c r="G23" s="13">
        <f t="shared" si="0"/>
        <v>0</v>
      </c>
      <c r="H23" s="13">
        <f t="shared" si="1"/>
        <v>0</v>
      </c>
      <c r="I23" s="13">
        <f t="shared" si="2"/>
        <v>0</v>
      </c>
      <c r="J23" s="13"/>
      <c r="K23" s="13"/>
      <c r="L23" s="16"/>
      <c r="M23" s="3"/>
      <c r="N23" s="3"/>
      <c r="O23" s="3"/>
    </row>
    <row r="24" spans="1:15" ht="12.75">
      <c r="A24" s="1" t="s">
        <v>24</v>
      </c>
      <c r="B24" s="13"/>
      <c r="C24" s="13"/>
      <c r="D24" s="13"/>
      <c r="E24" s="13"/>
      <c r="F24" s="13">
        <v>0</v>
      </c>
      <c r="G24" s="13">
        <f t="shared" si="0"/>
        <v>0</v>
      </c>
      <c r="H24" s="13">
        <f t="shared" si="1"/>
        <v>0</v>
      </c>
      <c r="I24" s="13">
        <f t="shared" si="2"/>
        <v>0</v>
      </c>
      <c r="J24" s="13"/>
      <c r="K24" s="13"/>
      <c r="L24" s="16"/>
      <c r="M24" s="3"/>
      <c r="N24" s="3"/>
      <c r="O24" s="3"/>
    </row>
    <row r="25" spans="1:15" ht="12.75">
      <c r="A25" s="1" t="s">
        <v>25</v>
      </c>
      <c r="B25" s="13"/>
      <c r="C25" s="13"/>
      <c r="D25" s="13"/>
      <c r="E25" s="13"/>
      <c r="F25" s="13">
        <v>0</v>
      </c>
      <c r="G25" s="13">
        <f t="shared" si="0"/>
        <v>0</v>
      </c>
      <c r="H25" s="13">
        <f t="shared" si="1"/>
        <v>0</v>
      </c>
      <c r="I25" s="13">
        <f t="shared" si="2"/>
        <v>0</v>
      </c>
      <c r="J25" s="13"/>
      <c r="K25" s="13"/>
      <c r="L25" s="16"/>
      <c r="M25" s="3"/>
      <c r="N25" s="3"/>
      <c r="O25" s="3"/>
    </row>
    <row r="26" spans="1:15" ht="12.75">
      <c r="A26" s="1" t="s">
        <v>26</v>
      </c>
      <c r="B26" s="13">
        <v>140</v>
      </c>
      <c r="C26" s="13">
        <v>164</v>
      </c>
      <c r="D26" s="13">
        <v>196</v>
      </c>
      <c r="E26" s="13">
        <v>219</v>
      </c>
      <c r="F26" s="13">
        <v>154</v>
      </c>
      <c r="G26" s="13">
        <f t="shared" si="0"/>
        <v>308</v>
      </c>
      <c r="H26" s="13">
        <f t="shared" si="1"/>
        <v>205.4</v>
      </c>
      <c r="I26" s="13">
        <f t="shared" si="2"/>
        <v>263.5</v>
      </c>
      <c r="J26" s="13">
        <v>275</v>
      </c>
      <c r="K26" s="13">
        <f t="shared" si="3"/>
        <v>0.0036363636363636364</v>
      </c>
      <c r="L26" s="16">
        <f>PRODUCT(I26,K26)</f>
        <v>0.9581818181818181</v>
      </c>
      <c r="M26" s="3"/>
      <c r="N26" s="3"/>
      <c r="O26" s="3"/>
    </row>
    <row r="27" spans="1:15" ht="12.75">
      <c r="A27" s="1" t="s">
        <v>27</v>
      </c>
      <c r="B27" s="13"/>
      <c r="C27" s="13"/>
      <c r="D27" s="13"/>
      <c r="E27" s="13"/>
      <c r="F27" s="13">
        <v>0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3"/>
      <c r="K27" s="13"/>
      <c r="L27" s="16"/>
      <c r="M27" s="3"/>
      <c r="N27" s="3"/>
      <c r="O27" s="3"/>
    </row>
    <row r="28" spans="1:15" ht="12.75">
      <c r="A28" s="1" t="s">
        <v>45</v>
      </c>
      <c r="B28" s="13">
        <v>574</v>
      </c>
      <c r="C28" s="13">
        <v>797</v>
      </c>
      <c r="D28" s="13">
        <v>1168</v>
      </c>
      <c r="E28" s="13">
        <v>1115</v>
      </c>
      <c r="F28" s="13">
        <v>529</v>
      </c>
      <c r="G28" s="13">
        <f t="shared" si="0"/>
        <v>1058</v>
      </c>
      <c r="H28" s="13">
        <f t="shared" si="1"/>
        <v>942.4</v>
      </c>
      <c r="I28" s="13">
        <f t="shared" si="2"/>
        <v>1086.5</v>
      </c>
      <c r="J28" s="13">
        <v>660</v>
      </c>
      <c r="K28" s="13">
        <f t="shared" si="3"/>
        <v>0.0015151515151515152</v>
      </c>
      <c r="L28" s="16">
        <f>PRODUCT(I28,K28)</f>
        <v>1.6462121212121212</v>
      </c>
      <c r="M28" s="3"/>
      <c r="N28" s="3"/>
      <c r="O28" s="3"/>
    </row>
    <row r="29" spans="1:15" ht="12.75">
      <c r="A29" s="1" t="s">
        <v>28</v>
      </c>
      <c r="B29" s="13"/>
      <c r="C29" s="13"/>
      <c r="D29" s="13"/>
      <c r="E29" s="13"/>
      <c r="F29" s="13">
        <v>0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29</v>
      </c>
      <c r="B30" s="13"/>
      <c r="C30" s="13"/>
      <c r="D30" s="13"/>
      <c r="E30" s="13"/>
      <c r="F30" s="13">
        <v>0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30</v>
      </c>
      <c r="B31" s="13"/>
      <c r="C31" s="13"/>
      <c r="D31" s="13"/>
      <c r="E31" s="13"/>
      <c r="F31" s="13">
        <v>0</v>
      </c>
      <c r="G31" s="13">
        <f t="shared" si="0"/>
        <v>0</v>
      </c>
      <c r="H31" s="13">
        <f t="shared" si="1"/>
        <v>0</v>
      </c>
      <c r="I31" s="13">
        <f t="shared" si="2"/>
        <v>0</v>
      </c>
      <c r="J31" s="13"/>
      <c r="K31" s="13"/>
      <c r="L31" s="16"/>
      <c r="M31" s="3"/>
      <c r="N31" s="3"/>
      <c r="O31" s="3"/>
    </row>
    <row r="32" spans="1:15" ht="12.75">
      <c r="A32" s="1" t="s">
        <v>31</v>
      </c>
      <c r="B32" s="13"/>
      <c r="C32" s="13"/>
      <c r="D32" s="13"/>
      <c r="E32" s="13"/>
      <c r="F32" s="13">
        <v>0</v>
      </c>
      <c r="G32" s="13">
        <f t="shared" si="0"/>
        <v>0</v>
      </c>
      <c r="H32" s="13">
        <f t="shared" si="1"/>
        <v>0</v>
      </c>
      <c r="I32" s="13">
        <f t="shared" si="2"/>
        <v>0</v>
      </c>
      <c r="J32" s="13"/>
      <c r="K32" s="13"/>
      <c r="L32" s="16"/>
      <c r="M32" s="3"/>
      <c r="N32" s="3"/>
      <c r="O32" s="3"/>
    </row>
    <row r="33" spans="1:15" ht="12.75">
      <c r="A33" s="1" t="s">
        <v>32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33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42</v>
      </c>
      <c r="B35" s="13">
        <v>1</v>
      </c>
      <c r="C35" s="13">
        <v>3</v>
      </c>
      <c r="D35" s="13">
        <v>2</v>
      </c>
      <c r="E35" s="13">
        <v>0</v>
      </c>
      <c r="F35" s="13">
        <v>1</v>
      </c>
      <c r="G35" s="13">
        <f t="shared" si="0"/>
        <v>2</v>
      </c>
      <c r="H35" s="13">
        <f t="shared" si="1"/>
        <v>1.6</v>
      </c>
      <c r="I35" s="13">
        <f t="shared" si="2"/>
        <v>1</v>
      </c>
      <c r="J35" s="13">
        <v>165</v>
      </c>
      <c r="K35" s="13">
        <f>POWER(J35,-1)</f>
        <v>0.006060606060606061</v>
      </c>
      <c r="L35" s="16">
        <f>PRODUCT(I35,K35)</f>
        <v>0.006060606060606061</v>
      </c>
      <c r="M35" s="3"/>
      <c r="N35" s="3"/>
      <c r="O35" s="3"/>
    </row>
    <row r="36" spans="1:15" ht="12.75">
      <c r="A36" s="1" t="s">
        <v>34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35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36</v>
      </c>
      <c r="B38" s="13">
        <v>7</v>
      </c>
      <c r="C38" s="13">
        <v>13</v>
      </c>
      <c r="D38" s="13">
        <v>27</v>
      </c>
      <c r="E38" s="13">
        <v>42</v>
      </c>
      <c r="F38" s="13">
        <v>7</v>
      </c>
      <c r="G38" s="13">
        <f t="shared" si="0"/>
        <v>14</v>
      </c>
      <c r="H38" s="13">
        <f t="shared" si="1"/>
        <v>20.6</v>
      </c>
      <c r="I38" s="13">
        <f t="shared" si="2"/>
        <v>28</v>
      </c>
      <c r="J38" s="13"/>
      <c r="K38" s="13"/>
      <c r="L38" s="16"/>
      <c r="M38" s="3"/>
      <c r="N38" s="3"/>
      <c r="O38" s="3"/>
    </row>
    <row r="39" spans="1:15" ht="12.75">
      <c r="A39" s="1" t="s">
        <v>37</v>
      </c>
      <c r="B39" s="13"/>
      <c r="C39" s="13"/>
      <c r="D39" s="13"/>
      <c r="E39" s="13"/>
      <c r="F39" s="13">
        <v>0</v>
      </c>
      <c r="G39" s="13">
        <f t="shared" si="0"/>
        <v>0</v>
      </c>
      <c r="H39" s="13">
        <f t="shared" si="1"/>
        <v>0</v>
      </c>
      <c r="I39" s="13">
        <f t="shared" si="2"/>
        <v>0</v>
      </c>
      <c r="J39" s="13"/>
      <c r="K39" s="13"/>
      <c r="L39" s="16"/>
      <c r="M39" s="3"/>
      <c r="N39" s="3"/>
      <c r="O39" s="3"/>
    </row>
    <row r="40" spans="1:15" ht="12.75">
      <c r="A40" s="1" t="s">
        <v>43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37</v>
      </c>
      <c r="B41" s="13"/>
      <c r="C41" s="13"/>
      <c r="D41" s="13"/>
      <c r="E41" s="13"/>
      <c r="F41" s="13">
        <v>0</v>
      </c>
      <c r="G41" s="13">
        <f t="shared" si="0"/>
        <v>0</v>
      </c>
      <c r="H41" s="13">
        <f t="shared" si="1"/>
        <v>0</v>
      </c>
      <c r="I41" s="13">
        <f t="shared" si="2"/>
        <v>0</v>
      </c>
      <c r="J41" s="13"/>
      <c r="K41" s="13"/>
      <c r="L41" s="16"/>
      <c r="M41" s="3"/>
      <c r="N41" s="3"/>
      <c r="O41" s="3"/>
    </row>
    <row r="42" spans="1:15" ht="12.75">
      <c r="A42" s="1" t="s">
        <v>44</v>
      </c>
      <c r="B42" s="13"/>
      <c r="C42" s="13"/>
      <c r="D42" s="13"/>
      <c r="E42" s="13"/>
      <c r="F42" s="13">
        <v>0</v>
      </c>
      <c r="G42" s="13">
        <f t="shared" si="0"/>
        <v>0</v>
      </c>
      <c r="H42" s="13">
        <f>AVERAGE(B42,C42,D42,E42,G42)</f>
        <v>0</v>
      </c>
      <c r="I42" s="13">
        <f>AVERAGE(E42,G42)</f>
        <v>0</v>
      </c>
      <c r="J42" s="13"/>
      <c r="K42" s="13"/>
      <c r="L42" s="16"/>
      <c r="M42" s="3"/>
      <c r="N42" s="3"/>
      <c r="O42" s="3"/>
    </row>
    <row r="43" spans="1:15" ht="12.75">
      <c r="A43" s="1" t="s">
        <v>47</v>
      </c>
      <c r="B43" s="13">
        <v>42</v>
      </c>
      <c r="C43" s="13">
        <v>42</v>
      </c>
      <c r="D43" s="13">
        <v>40</v>
      </c>
      <c r="E43" s="13">
        <v>5</v>
      </c>
      <c r="F43" s="13">
        <v>0</v>
      </c>
      <c r="G43" s="13">
        <f t="shared" si="0"/>
        <v>0</v>
      </c>
      <c r="H43" s="13">
        <f>AVERAGE(B43,C43,D43,E43,G43)</f>
        <v>25.8</v>
      </c>
      <c r="I43" s="13">
        <f>AVERAGE(E43,G43)</f>
        <v>2.5</v>
      </c>
      <c r="J43" s="13"/>
      <c r="K43" s="13"/>
      <c r="L43" s="16"/>
      <c r="M43" s="3"/>
      <c r="N43" s="3"/>
      <c r="O43" s="3"/>
    </row>
    <row r="44" spans="1:15" ht="12.75">
      <c r="A44" s="1" t="s">
        <v>48</v>
      </c>
      <c r="B44" s="13">
        <v>0</v>
      </c>
      <c r="C44" s="13">
        <v>3</v>
      </c>
      <c r="D44" s="13">
        <v>10</v>
      </c>
      <c r="E44" s="13">
        <v>16</v>
      </c>
      <c r="F44" s="13">
        <v>5</v>
      </c>
      <c r="G44" s="13">
        <f t="shared" si="0"/>
        <v>10</v>
      </c>
      <c r="H44" s="13">
        <f>AVERAGE(B44,C44,D44,E44,G44)</f>
        <v>7.8</v>
      </c>
      <c r="I44" s="13">
        <f>AVERAGE(E44,G44)</f>
        <v>13</v>
      </c>
      <c r="J44" s="13"/>
      <c r="K44" s="13"/>
      <c r="L44" s="16"/>
      <c r="M44" s="3"/>
      <c r="N44" s="3"/>
      <c r="O44" s="3"/>
    </row>
    <row r="45" spans="1:15" ht="12.75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6"/>
      <c r="M45" s="3"/>
      <c r="N45" s="3"/>
      <c r="O45" s="3"/>
    </row>
    <row r="46" spans="1:40" ht="12.75">
      <c r="A46" s="1" t="s">
        <v>49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6">
        <f>SUM(L8:L42)</f>
        <v>8.372735389610389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7:12" ht="12.75">
      <c r="G47" s="3"/>
      <c r="H47" s="3"/>
      <c r="I47" s="3"/>
      <c r="K47" s="3"/>
      <c r="L47" s="3"/>
    </row>
    <row r="48" spans="1:12" ht="12.75">
      <c r="A48" s="14"/>
      <c r="B48" s="17" t="s">
        <v>50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4"/>
      <c r="B49" s="17" t="s">
        <v>51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40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12" ht="12.75">
      <c r="A51" s="1" t="s">
        <v>52</v>
      </c>
      <c r="H51" s="3"/>
      <c r="I51" s="3"/>
      <c r="K51" s="3"/>
      <c r="L51" s="16">
        <f>SUM(L46:L49)</f>
        <v>8.372735389610389</v>
      </c>
    </row>
    <row r="52" spans="8:12" ht="12.75"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2002-07-24T12:59:35Z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